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E:\Audit_Restructuring\2_Entity_Audit_Manual\"/>
    </mc:Choice>
  </mc:AlternateContent>
  <bookViews>
    <workbookView xWindow="0" yWindow="0" windowWidth="24000" windowHeight="9195"/>
  </bookViews>
  <sheets>
    <sheet name="Self-Audit Report Card" sheetId="1" r:id="rId1"/>
    <sheet name="Lookups" sheetId="2" state="hidden" r:id="rId2"/>
  </sheets>
  <definedNames>
    <definedName name="definitions">Lookups!$I$1:$J$5</definedName>
    <definedName name="entity_List">Lookups!#REF!</definedName>
    <definedName name="entity_name">Lookups!#REF!</definedName>
    <definedName name="po_count">'Self-Audit Report Card'!#REF!</definedName>
    <definedName name="po_type_spend">'Self-Audit Report Card'!#REF!</definedName>
    <definedName name="_xlnm.Print_Area" localSheetId="0">'Self-Audit Report Card'!$A$1:$E$40</definedName>
    <definedName name="_xlnm.Print_Titles" localSheetId="0">'Self-Audit Report Card'!$1:$2</definedName>
    <definedName name="r_rating">'Self-Audit Report Card'!$C$9</definedName>
    <definedName name="ratings">Lookups!$G$1:$N$5</definedName>
    <definedName name="sol_rating">'Self-Audit Report Card'!$C$17</definedName>
    <definedName name="systems">Lookups!$B$17:$B$20</definedName>
    <definedName name="t_rating">'Self-Audit Report Card'!#REF!</definedName>
    <definedName name="tiers">Lookups!$H$7:$I$11</definedName>
    <definedName name="total_spend">'Self-Audit Report Card'!#REF!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I9" i="2"/>
  <c r="I10" i="2"/>
  <c r="I11" i="2"/>
  <c r="I7" i="2"/>
  <c r="H8" i="2"/>
  <c r="H9" i="2"/>
  <c r="H10" i="2"/>
  <c r="H11" i="2"/>
  <c r="H7" i="2"/>
  <c r="C17" i="1" l="1"/>
  <c r="D17" i="1" s="1"/>
  <c r="D11" i="1" s="1"/>
  <c r="E11" i="1" l="1"/>
  <c r="D10" i="1"/>
  <c r="E10" i="1" s="1"/>
  <c r="D9" i="1"/>
  <c r="E9" i="1"/>
  <c r="E17" i="1"/>
  <c r="D19" i="1" l="1"/>
  <c r="E19" i="1"/>
  <c r="B22" i="1" s="1"/>
  <c r="C21" i="1" l="1"/>
  <c r="B24" i="1"/>
</calcChain>
</file>

<file path=xl/comments1.xml><?xml version="1.0" encoding="utf-8"?>
<comments xmlns="http://schemas.openxmlformats.org/spreadsheetml/2006/main">
  <authors>
    <author>Clarke, Maggie</author>
  </authors>
  <commentList>
    <comment ref="B7" authorId="0" shapeId="0">
      <text>
        <r>
          <rPr>
            <sz val="9"/>
            <color indexed="81"/>
            <rFont val="Tahoma"/>
            <family val="2"/>
          </rPr>
          <t>Enter PO Compliance Ratings, Average RFQ, Average RFP, Average SS, Average Other; remainder will calculate.</t>
        </r>
      </text>
    </comment>
    <comment ref="C21" authorId="0" shapeId="0">
      <text>
        <r>
          <rPr>
            <sz val="9"/>
            <color indexed="81"/>
            <rFont val="Tahoma"/>
            <family val="2"/>
          </rPr>
          <t>This will populate only if ratings are entered above.</t>
        </r>
      </text>
    </comment>
  </commentList>
</comments>
</file>

<file path=xl/sharedStrings.xml><?xml version="1.0" encoding="utf-8"?>
<sst xmlns="http://schemas.openxmlformats.org/spreadsheetml/2006/main" count="56" uniqueCount="52">
  <si>
    <t>BOR PeopleSoft</t>
  </si>
  <si>
    <t>&gt;=</t>
  </si>
  <si>
    <t>&lt;</t>
  </si>
  <si>
    <t>Financial System Used</t>
  </si>
  <si>
    <t>Overall Rating</t>
  </si>
  <si>
    <t>Average RFQ Rating</t>
  </si>
  <si>
    <t>Average RFP Rating</t>
  </si>
  <si>
    <t>Average Sole Source Rating</t>
  </si>
  <si>
    <t>Review Category</t>
  </si>
  <si>
    <t>Weight</t>
  </si>
  <si>
    <t>Overall Solicitation Rating</t>
  </si>
  <si>
    <t>A State Entity’s performance in this category reflects strong compliance with all applicable laws and administrative rules.  No significant weaknesses were identified.  Staff appears to be well-trained and are following both State and internal policies and procedures.  Any violations are minor and are easily corrected.  Risk of financial loss and/or accusations of improper procurement practices is very minimal and is not a concern at this time.</t>
  </si>
  <si>
    <t>A State Entity’s performance in this category reflects compliance within acceptable parameters.  Adherence to training and policies appears to be adequate.  Any violations of laws and administrative rules are minor and are easily correctable.  Additional coaching for buyers indicated on the solicitations or purchase orders is recommended.  Risk of financial loss and/or accusations of improper procurement practices is minimal and should not be a concern at this time.  However, additional training will reduce the risk.</t>
  </si>
  <si>
    <t>A State Entity’s performance is less than satisfactory and indicates some lack of compliance with established laws and/or administrative rules that govern the purchase order and solicitation processes.  Increased attention is needed to training and auditing the work of the individual buyers.  Risk of financial loss and/or accusations of improper procurement practices exists but is minimal depending on the actual procurement area.</t>
  </si>
  <si>
    <t>A State Entity’s procurement personnel require strong supervisory attention and monitoring of purchase orders and solicitations.  Activities demonstrate either lack of adequate training or disregard for State procurement laws and administrative rules.  This places the State Entity at significant risk of financial loss and/or accusations of improper procurement practices.   Issues need immediate attention in order to implement corrective measures.</t>
  </si>
  <si>
    <t>Tier I</t>
  </si>
  <si>
    <t>Tier II</t>
  </si>
  <si>
    <t>Tier III</t>
  </si>
  <si>
    <t>Tier IV</t>
  </si>
  <si>
    <t>Unsatisfactory</t>
  </si>
  <si>
    <t>Excellent</t>
  </si>
  <si>
    <t>Satisfactory</t>
  </si>
  <si>
    <t>Marginal</t>
  </si>
  <si>
    <t>Underperforming</t>
  </si>
  <si>
    <t>Weighted Score</t>
  </si>
  <si>
    <t>APO/CUPO &amp; Title</t>
  </si>
  <si>
    <t>Average Other Rating</t>
  </si>
  <si>
    <t>Small Spend Entity (&lt; $10M)</t>
  </si>
  <si>
    <t>Medium Spend Entity ($10M-$100M)</t>
  </si>
  <si>
    <t>Large Spend Entity (&gt;$100M)</t>
  </si>
  <si>
    <t>Tier I (+)</t>
  </si>
  <si>
    <t>Rating Definition</t>
  </si>
  <si>
    <t>Tiers:</t>
  </si>
  <si>
    <t>Ratings:</t>
  </si>
  <si>
    <t>A State Entity’s performance in this category shows significant non-compliance in the procurement area receiving this rating.  Procurement personnel demonstrate a significant need for additional training and require close supervision in order to complete procurements according to Georgia law and administrative rules.  The State Entity is at a moderate risk of financial loss and/or accusations of improper procurement practices.  Issues need timely attention in order to implement corrective measures.</t>
  </si>
  <si>
    <t>2 - Second Quartile</t>
  </si>
  <si>
    <t>3 - Third Quartile</t>
  </si>
  <si>
    <t>4 - Fourth Quartile</t>
  </si>
  <si>
    <t>&lt;=</t>
  </si>
  <si>
    <t>Spend Category (Previous Groupings)</t>
  </si>
  <si>
    <t>Spend Category (New Groupings)</t>
  </si>
  <si>
    <t>1 - First Quartile (&lt; $10 million)</t>
  </si>
  <si>
    <t>Enter State Entity Name Here</t>
  </si>
  <si>
    <t>Enter APO/CUPO Name Here</t>
  </si>
  <si>
    <t>TGM / SAO PeopleSoft</t>
  </si>
  <si>
    <t>Select Financial System in Use</t>
  </si>
  <si>
    <t>Overall Self-Audit Rating</t>
  </si>
  <si>
    <t>Internal Controls Questionnaire</t>
  </si>
  <si>
    <t>Self-Audit Report Card</t>
  </si>
  <si>
    <t>Random Sample PO Review</t>
  </si>
  <si>
    <t>Other</t>
  </si>
  <si>
    <t>Criteria-Based Sample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</si>
</sst>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rgb="FF000000"/>
      <name val="Calibri"/>
      <family val="2"/>
    </font>
    <font>
      <b/>
      <sz val="11"/>
      <color theme="1"/>
      <name val="Calibri"/>
      <family val="2"/>
      <scheme val="minor"/>
    </font>
    <font>
      <sz val="11"/>
      <color theme="0"/>
      <name val="Calibri"/>
      <family val="2"/>
      <scheme val="minor"/>
    </font>
    <font>
      <b/>
      <sz val="16"/>
      <color theme="9" tint="-0.499984740745262"/>
      <name val="Calibri"/>
      <family val="2"/>
      <scheme val="minor"/>
    </font>
    <font>
      <b/>
      <sz val="11"/>
      <color theme="9" tint="-0.499984740745262"/>
      <name val="Calibri"/>
      <family val="2"/>
      <scheme val="minor"/>
    </font>
    <font>
      <sz val="11"/>
      <color theme="9" tint="-0.499984740745262"/>
      <name val="Calibri"/>
      <family val="2"/>
      <scheme val="minor"/>
    </font>
    <font>
      <sz val="9"/>
      <color indexed="81"/>
      <name val="Tahoma"/>
      <family val="2"/>
    </font>
    <font>
      <b/>
      <i/>
      <sz val="11"/>
      <color rgb="FFC00000"/>
      <name val="Calibri"/>
      <family val="2"/>
      <scheme val="minor"/>
    </font>
    <font>
      <sz val="10"/>
      <name val="Calibri"/>
      <family val="2"/>
    </font>
    <font>
      <b/>
      <sz val="20"/>
      <color theme="9" tint="-0.499984740745262"/>
      <name val="Calibri"/>
      <family val="2"/>
      <scheme val="minor"/>
    </font>
  </fonts>
  <fills count="6">
    <fill>
      <patternFill patternType="none"/>
    </fill>
    <fill>
      <patternFill patternType="gray125"/>
    </fill>
    <fill>
      <patternFill patternType="solid">
        <fgColor rgb="FFC0C0C0"/>
        <bgColor rgb="FFC0C0C0"/>
      </patternFill>
    </fill>
    <fill>
      <patternFill patternType="solid">
        <fgColor theme="8"/>
      </patternFill>
    </fill>
    <fill>
      <patternFill patternType="solid">
        <fgColor theme="9" tint="0.79998168889431442"/>
        <bgColor indexed="64"/>
      </patternFill>
    </fill>
    <fill>
      <patternFill patternType="solid">
        <fgColor theme="0"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indexed="64"/>
      </top>
      <bottom style="double">
        <color indexed="64"/>
      </bottom>
      <diagonal/>
    </border>
    <border>
      <left/>
      <right/>
      <top/>
      <bottom style="hair">
        <color theme="9" tint="-0.499984740745262"/>
      </bottom>
      <diagonal/>
    </border>
    <border>
      <left/>
      <right/>
      <top/>
      <bottom style="thin">
        <color theme="9" tint="-0.499984740745262"/>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diagonal/>
    </border>
    <border>
      <left/>
      <right style="thin">
        <color theme="9" tint="-0.24994659260841701"/>
      </right>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3" borderId="0" applyNumberFormat="0" applyBorder="0" applyAlignment="0" applyProtection="0"/>
  </cellStyleXfs>
  <cellXfs count="53">
    <xf numFmtId="0" fontId="0" fillId="0" borderId="0" xfId="0"/>
    <xf numFmtId="44" fontId="0" fillId="0" borderId="0" xfId="1" applyFont="1"/>
    <xf numFmtId="9" fontId="0" fillId="0" borderId="0" xfId="2" applyFont="1"/>
    <xf numFmtId="0" fontId="0" fillId="0" borderId="0" xfId="0" applyAlignment="1">
      <alignment vertical="top"/>
    </xf>
    <xf numFmtId="0" fontId="0" fillId="0" borderId="0" xfId="0" applyProtection="1"/>
    <xf numFmtId="0" fontId="0" fillId="0" borderId="0" xfId="0" applyFont="1" applyAlignment="1" applyProtection="1">
      <alignment horizontal="center" vertical="top"/>
    </xf>
    <xf numFmtId="0" fontId="0" fillId="0" borderId="0" xfId="0" applyFont="1" applyProtection="1"/>
    <xf numFmtId="0" fontId="6" fillId="0" borderId="0" xfId="0" applyFont="1" applyAlignment="1" applyProtection="1">
      <alignment horizontal="right"/>
    </xf>
    <xf numFmtId="0" fontId="0" fillId="0" borderId="0" xfId="0" applyAlignment="1" applyProtection="1">
      <alignment horizontal="center" vertical="top"/>
    </xf>
    <xf numFmtId="0" fontId="3" fillId="0" borderId="0" xfId="0" applyFont="1" applyAlignment="1" applyProtection="1"/>
    <xf numFmtId="10" fontId="3" fillId="0" borderId="0" xfId="0" applyNumberFormat="1" applyFont="1" applyAlignment="1" applyProtection="1">
      <alignment horizontal="center"/>
    </xf>
    <xf numFmtId="0" fontId="0" fillId="0" borderId="0" xfId="0" applyAlignment="1" applyProtection="1">
      <alignment horizontal="right"/>
    </xf>
    <xf numFmtId="0" fontId="0" fillId="0" borderId="0" xfId="0" applyAlignment="1" applyProtection="1">
      <alignment horizontal="center"/>
    </xf>
    <xf numFmtId="0" fontId="0" fillId="0" borderId="0" xfId="0" applyAlignment="1" applyProtection="1"/>
    <xf numFmtId="10" fontId="0" fillId="0" borderId="3" xfId="0" applyNumberFormat="1" applyBorder="1" applyAlignment="1" applyProtection="1">
      <alignment horizontal="center"/>
    </xf>
    <xf numFmtId="0" fontId="6" fillId="0" borderId="0" xfId="0" applyFont="1" applyFill="1" applyBorder="1" applyAlignment="1" applyProtection="1">
      <alignment horizontal="center"/>
    </xf>
    <xf numFmtId="0" fontId="0" fillId="0" borderId="0" xfId="0" applyBorder="1" applyProtection="1"/>
    <xf numFmtId="0" fontId="9" fillId="0" borderId="0" xfId="0" applyFont="1" applyAlignment="1" applyProtection="1">
      <alignment vertical="top" wrapText="1"/>
    </xf>
    <xf numFmtId="0" fontId="6" fillId="4" borderId="18" xfId="0" applyFont="1" applyFill="1" applyBorder="1" applyAlignment="1" applyProtection="1">
      <alignment horizontal="center"/>
    </xf>
    <xf numFmtId="0" fontId="6" fillId="4" borderId="13" xfId="0" applyFont="1" applyFill="1" applyBorder="1" applyAlignment="1" applyProtection="1">
      <alignment horizontal="right"/>
    </xf>
    <xf numFmtId="0" fontId="6" fillId="4" borderId="5" xfId="0" applyFont="1" applyFill="1" applyBorder="1" applyAlignment="1" applyProtection="1">
      <alignment horizontal="center"/>
    </xf>
    <xf numFmtId="10" fontId="3" fillId="0" borderId="0" xfId="2" applyNumberFormat="1" applyFont="1" applyAlignment="1" applyProtection="1">
      <alignment horizontal="center"/>
    </xf>
    <xf numFmtId="10" fontId="0" fillId="0" borderId="0" xfId="0" applyNumberFormat="1" applyAlignment="1" applyProtection="1">
      <alignment horizontal="center"/>
    </xf>
    <xf numFmtId="0" fontId="10" fillId="0" borderId="0" xfId="0" applyFont="1"/>
    <xf numFmtId="44" fontId="10" fillId="0" borderId="0" xfId="0" applyNumberFormat="1" applyFont="1"/>
    <xf numFmtId="0" fontId="3" fillId="5" borderId="0" xfId="0" applyFont="1" applyFill="1"/>
    <xf numFmtId="9" fontId="0" fillId="4" borderId="1" xfId="2" applyFont="1" applyFill="1" applyBorder="1" applyAlignment="1" applyProtection="1">
      <alignment horizontal="center"/>
      <protection locked="0"/>
    </xf>
    <xf numFmtId="9" fontId="3" fillId="0" borderId="4" xfId="2" applyFont="1" applyBorder="1" applyAlignment="1" applyProtection="1">
      <alignment horizontal="center"/>
    </xf>
    <xf numFmtId="0" fontId="7" fillId="0" borderId="0" xfId="0" applyNumberFormat="1" applyFont="1" applyFill="1" applyBorder="1" applyAlignment="1" applyProtection="1">
      <alignment horizontal="left" vertical="top" wrapText="1"/>
    </xf>
    <xf numFmtId="9" fontId="0" fillId="0" borderId="0" xfId="2" applyFont="1" applyFill="1" applyBorder="1" applyAlignment="1" applyProtection="1">
      <alignment horizontal="center"/>
    </xf>
    <xf numFmtId="0" fontId="7" fillId="0" borderId="6" xfId="0" applyNumberFormat="1" applyFont="1" applyFill="1" applyBorder="1" applyAlignment="1" applyProtection="1">
      <alignment horizontal="left" vertical="top" wrapText="1"/>
    </xf>
    <xf numFmtId="0" fontId="7" fillId="0" borderId="7" xfId="0" applyNumberFormat="1" applyFont="1" applyFill="1" applyBorder="1" applyAlignment="1" applyProtection="1">
      <alignment horizontal="left" vertical="top" wrapText="1"/>
    </xf>
    <xf numFmtId="0" fontId="7" fillId="0" borderId="8"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11" xfId="0" applyNumberFormat="1" applyFont="1" applyFill="1" applyBorder="1" applyAlignment="1" applyProtection="1">
      <alignment horizontal="left" vertical="top" wrapText="1"/>
    </xf>
    <xf numFmtId="0" fontId="7" fillId="0" borderId="12" xfId="0" applyNumberFormat="1" applyFont="1" applyFill="1" applyBorder="1" applyAlignment="1" applyProtection="1">
      <alignment horizontal="left" vertical="top" wrapText="1"/>
    </xf>
    <xf numFmtId="0" fontId="6" fillId="4" borderId="17" xfId="0" applyFont="1" applyFill="1" applyBorder="1" applyAlignment="1" applyProtection="1">
      <alignment horizontal="center"/>
    </xf>
    <xf numFmtId="0" fontId="6" fillId="4" borderId="0" xfId="0" applyFont="1" applyFill="1" applyBorder="1" applyAlignment="1" applyProtection="1">
      <alignment horizontal="center"/>
    </xf>
    <xf numFmtId="0" fontId="5" fillId="4" borderId="14" xfId="0" applyFont="1" applyFill="1" applyBorder="1" applyAlignment="1" applyProtection="1">
      <alignment horizontal="center" vertical="top"/>
    </xf>
    <xf numFmtId="0" fontId="5" fillId="4" borderId="15" xfId="0" applyFont="1" applyFill="1" applyBorder="1" applyAlignment="1" applyProtection="1">
      <alignment horizontal="center" vertical="top"/>
    </xf>
    <xf numFmtId="0" fontId="5" fillId="4" borderId="16" xfId="0" applyFont="1" applyFill="1" applyBorder="1" applyAlignment="1" applyProtection="1">
      <alignment horizontal="center" vertical="top"/>
    </xf>
    <xf numFmtId="0" fontId="11" fillId="4" borderId="22" xfId="0" applyFont="1" applyFill="1" applyBorder="1" applyAlignment="1" applyProtection="1">
      <alignment horizontal="center"/>
    </xf>
    <xf numFmtId="0" fontId="11" fillId="4" borderId="23" xfId="0" applyFont="1" applyFill="1" applyBorder="1" applyAlignment="1" applyProtection="1">
      <alignment horizontal="center"/>
    </xf>
    <xf numFmtId="0" fontId="11" fillId="4" borderId="24" xfId="0" applyFont="1" applyFill="1" applyBorder="1" applyAlignment="1" applyProtection="1">
      <alignment horizontal="center"/>
    </xf>
    <xf numFmtId="0" fontId="2"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 fillId="0" borderId="0" xfId="0" applyFont="1" applyBorder="1" applyAlignment="1">
      <alignment horizontal="left" vertical="center"/>
    </xf>
    <xf numFmtId="0" fontId="11" fillId="4" borderId="19" xfId="0" applyFont="1" applyFill="1" applyBorder="1" applyAlignment="1" applyProtection="1">
      <alignment horizontal="center" vertical="top"/>
      <protection locked="0"/>
    </xf>
    <xf numFmtId="0" fontId="11" fillId="4" borderId="20" xfId="0" applyFont="1" applyFill="1" applyBorder="1" applyAlignment="1" applyProtection="1">
      <alignment horizontal="center" vertical="top"/>
      <protection locked="0"/>
    </xf>
    <xf numFmtId="0" fontId="11" fillId="4" borderId="21" xfId="0" applyFont="1" applyFill="1" applyBorder="1" applyAlignment="1" applyProtection="1">
      <alignment horizontal="center" vertical="top"/>
      <protection locked="0"/>
    </xf>
    <xf numFmtId="0" fontId="0" fillId="4" borderId="5" xfId="0" applyFill="1" applyBorder="1" applyAlignment="1" applyProtection="1">
      <alignment horizontal="left"/>
      <protection locked="0"/>
    </xf>
  </cellXfs>
  <cellStyles count="4">
    <cellStyle name="Accent5" xfId="3" builtinId="45" customBuiltin="1"/>
    <cellStyle name="Currency" xfId="1" builtinId="4"/>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79C1"/>
      <color rgb="FF781D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9"/>
  <sheetViews>
    <sheetView tabSelected="1" workbookViewId="0">
      <selection activeCell="B1" sqref="B1:E1"/>
    </sheetView>
  </sheetViews>
  <sheetFormatPr defaultRowHeight="15" x14ac:dyDescent="0.25"/>
  <cols>
    <col min="1" max="1" width="3.7109375" style="4" customWidth="1"/>
    <col min="2" max="2" width="31.42578125" style="4" bestFit="1" customWidth="1"/>
    <col min="3" max="3" width="22.140625" style="4" customWidth="1"/>
    <col min="4" max="4" width="20.28515625" style="4" customWidth="1"/>
    <col min="5" max="5" width="22" style="4" customWidth="1"/>
    <col min="6" max="16384" width="9.140625" style="4"/>
  </cols>
  <sheetData>
    <row r="1" spans="2:11" ht="26.25" customHeight="1" x14ac:dyDescent="0.25">
      <c r="B1" s="49" t="s">
        <v>42</v>
      </c>
      <c r="C1" s="50"/>
      <c r="D1" s="50"/>
      <c r="E1" s="51"/>
      <c r="J1" s="17"/>
      <c r="K1" s="17"/>
    </row>
    <row r="2" spans="2:11" ht="27" thickBot="1" x14ac:dyDescent="0.45">
      <c r="B2" s="43" t="s">
        <v>48</v>
      </c>
      <c r="C2" s="44"/>
      <c r="D2" s="44"/>
      <c r="E2" s="45"/>
      <c r="J2" s="17"/>
      <c r="K2" s="17"/>
    </row>
    <row r="3" spans="2:11" s="6" customFormat="1" x14ac:dyDescent="0.25">
      <c r="B3" s="5"/>
      <c r="C3" s="5"/>
      <c r="D3" s="5"/>
      <c r="E3" s="5"/>
    </row>
    <row r="4" spans="2:11" x14ac:dyDescent="0.25">
      <c r="B4" s="7" t="s">
        <v>25</v>
      </c>
      <c r="C4" s="52" t="s">
        <v>43</v>
      </c>
      <c r="D4" s="52"/>
      <c r="E4" s="52"/>
    </row>
    <row r="5" spans="2:11" x14ac:dyDescent="0.25">
      <c r="B5" s="7" t="s">
        <v>3</v>
      </c>
      <c r="C5" s="52" t="s">
        <v>45</v>
      </c>
      <c r="D5" s="52"/>
      <c r="E5" s="52"/>
    </row>
    <row r="6" spans="2:11" x14ac:dyDescent="0.25">
      <c r="B6" s="8"/>
      <c r="C6" s="8"/>
      <c r="D6" s="8"/>
      <c r="E6" s="8"/>
    </row>
    <row r="7" spans="2:11" ht="21" x14ac:dyDescent="0.25">
      <c r="B7" s="40" t="s">
        <v>4</v>
      </c>
      <c r="C7" s="41"/>
      <c r="D7" s="41"/>
      <c r="E7" s="42"/>
    </row>
    <row r="8" spans="2:11" x14ac:dyDescent="0.25">
      <c r="B8" s="38" t="s">
        <v>8</v>
      </c>
      <c r="C8" s="39"/>
      <c r="D8" s="20" t="s">
        <v>9</v>
      </c>
      <c r="E8" s="18" t="s">
        <v>24</v>
      </c>
    </row>
    <row r="9" spans="2:11" x14ac:dyDescent="0.25">
      <c r="B9" s="9" t="s">
        <v>49</v>
      </c>
      <c r="C9" s="26"/>
      <c r="D9" s="21">
        <f>IF(D17=0,0.6,0.5)</f>
        <v>0.6</v>
      </c>
      <c r="E9" s="10">
        <f>C9*D9</f>
        <v>0</v>
      </c>
    </row>
    <row r="10" spans="2:11" x14ac:dyDescent="0.25">
      <c r="B10" s="9" t="s">
        <v>51</v>
      </c>
      <c r="C10" s="26"/>
      <c r="D10" s="21">
        <f>IF(D17=0,0.2,0.1)</f>
        <v>0.2</v>
      </c>
      <c r="E10" s="10">
        <f>C10*D10</f>
        <v>0</v>
      </c>
    </row>
    <row r="11" spans="2:11" x14ac:dyDescent="0.25">
      <c r="B11" s="9" t="s">
        <v>47</v>
      </c>
      <c r="C11" s="26"/>
      <c r="D11" s="21">
        <f>IF(D17=0,0.2,0.15)</f>
        <v>0.2</v>
      </c>
      <c r="E11" s="10">
        <f>C11*D11</f>
        <v>0</v>
      </c>
    </row>
    <row r="12" spans="2:11" x14ac:dyDescent="0.25">
      <c r="B12" s="9"/>
      <c r="C12" s="29"/>
      <c r="D12" s="21"/>
      <c r="E12" s="10"/>
    </row>
    <row r="13" spans="2:11" ht="13.5" customHeight="1" x14ac:dyDescent="0.25">
      <c r="B13" s="13" t="s">
        <v>5</v>
      </c>
      <c r="C13" s="26"/>
      <c r="D13" s="22"/>
      <c r="E13" s="12"/>
    </row>
    <row r="14" spans="2:11" x14ac:dyDescent="0.25">
      <c r="B14" s="13" t="s">
        <v>6</v>
      </c>
      <c r="C14" s="26"/>
      <c r="D14" s="22"/>
      <c r="E14" s="12"/>
    </row>
    <row r="15" spans="2:11" x14ac:dyDescent="0.25">
      <c r="B15" s="13" t="s">
        <v>7</v>
      </c>
      <c r="C15" s="26"/>
      <c r="D15" s="22"/>
      <c r="E15" s="12"/>
    </row>
    <row r="16" spans="2:11" x14ac:dyDescent="0.25">
      <c r="B16" s="13" t="s">
        <v>26</v>
      </c>
      <c r="C16" s="26"/>
      <c r="D16" s="22"/>
      <c r="E16" s="12"/>
    </row>
    <row r="17" spans="2:5" x14ac:dyDescent="0.25">
      <c r="B17" s="9" t="s">
        <v>10</v>
      </c>
      <c r="C17" s="27" t="str">
        <f>IF(ISERROR(AVERAGE(C13:C16))=TRUE,"No Postings",AVERAGE(C13:C16))</f>
        <v>No Postings</v>
      </c>
      <c r="D17" s="21">
        <f>IF(sol_rating="No Postings",0,0.25)</f>
        <v>0</v>
      </c>
      <c r="E17" s="10" t="str">
        <f>IF(ISERROR(C17*D17)=TRUE,"",C17*D17)</f>
        <v/>
      </c>
    </row>
    <row r="18" spans="2:5" x14ac:dyDescent="0.25">
      <c r="B18" s="11"/>
      <c r="C18" s="12"/>
      <c r="D18" s="22"/>
      <c r="E18" s="12"/>
    </row>
    <row r="19" spans="2:5" ht="15.75" thickBot="1" x14ac:dyDescent="0.3">
      <c r="B19" s="19" t="s">
        <v>46</v>
      </c>
      <c r="C19" s="12"/>
      <c r="D19" s="10">
        <f>SUM(D9:D18)</f>
        <v>1</v>
      </c>
      <c r="E19" s="14">
        <f>SUM(E9:E17)</f>
        <v>0</v>
      </c>
    </row>
    <row r="20" spans="2:5" ht="15.75" thickTop="1" x14ac:dyDescent="0.25"/>
    <row r="21" spans="2:5" x14ac:dyDescent="0.25">
      <c r="B21" s="19" t="s">
        <v>31</v>
      </c>
      <c r="C21" s="30" t="str">
        <f>IF(ISBLANK(C9)=TRUE,"",VLOOKUP(B22,definitions,2,FALSE))</f>
        <v/>
      </c>
      <c r="D21" s="30"/>
      <c r="E21" s="31"/>
    </row>
    <row r="22" spans="2:5" x14ac:dyDescent="0.25">
      <c r="B22" s="15" t="str">
        <f>IF(ISBLANK(C9)=TRUE,"",IF(E19&gt;=Lookups!G1,Lookups!I1,IF(E19&gt;=Lookups!G2,Lookups!I2,IF(E19&gt;=Lookups!G3,Lookups!I3,IF(E19&gt;=Lookups!G4,Lookups!I4,Lookups!I5)))))</f>
        <v/>
      </c>
      <c r="C22" s="32"/>
      <c r="D22" s="33"/>
      <c r="E22" s="34"/>
    </row>
    <row r="23" spans="2:5" x14ac:dyDescent="0.25">
      <c r="C23" s="32"/>
      <c r="D23" s="33"/>
      <c r="E23" s="34"/>
    </row>
    <row r="24" spans="2:5" x14ac:dyDescent="0.25">
      <c r="B24" s="15" t="e">
        <f>VLOOKUP(B22,tiers,2,FALSE)</f>
        <v>#N/A</v>
      </c>
      <c r="C24" s="32"/>
      <c r="D24" s="33"/>
      <c r="E24" s="34"/>
    </row>
    <row r="25" spans="2:5" x14ac:dyDescent="0.25">
      <c r="B25" s="16"/>
      <c r="C25" s="32"/>
      <c r="D25" s="33"/>
      <c r="E25" s="34"/>
    </row>
    <row r="26" spans="2:5" x14ac:dyDescent="0.25">
      <c r="B26" s="16"/>
      <c r="C26" s="32"/>
      <c r="D26" s="33"/>
      <c r="E26" s="34"/>
    </row>
    <row r="27" spans="2:5" x14ac:dyDescent="0.25">
      <c r="B27" s="16"/>
      <c r="C27" s="32"/>
      <c r="D27" s="33"/>
      <c r="E27" s="34"/>
    </row>
    <row r="28" spans="2:5" x14ac:dyDescent="0.25">
      <c r="B28" s="16"/>
      <c r="C28" s="35"/>
      <c r="D28" s="36"/>
      <c r="E28" s="37"/>
    </row>
    <row r="29" spans="2:5" x14ac:dyDescent="0.25">
      <c r="B29" s="16"/>
      <c r="C29" s="28"/>
      <c r="D29" s="28"/>
      <c r="E29" s="28"/>
    </row>
  </sheetData>
  <sheetProtection algorithmName="SHA-512" hashValue="Ev/b941R6fZ1Y3CdIRhl8WIw+r5a48sGvlDHlvP47zQVGnhsU0eMO+2sX8eZMQsxFNBvAm2Sn09FXlmnq1IU5w==" saltValue="fwjcWtrPIYF65ePjde7CTQ==" spinCount="100000" sheet="1" selectLockedCells="1"/>
  <sortState ref="B7:B21">
    <sortCondition ref="B7:B21"/>
  </sortState>
  <mergeCells count="7">
    <mergeCell ref="C21:E28"/>
    <mergeCell ref="B8:C8"/>
    <mergeCell ref="B7:E7"/>
    <mergeCell ref="B1:E1"/>
    <mergeCell ref="B2:E2"/>
    <mergeCell ref="C4:E4"/>
    <mergeCell ref="C5:E5"/>
  </mergeCells>
  <conditionalFormatting sqref="C5:E5">
    <cfRule type="containsText" dxfId="0" priority="28" operator="containsText" text="Enter">
      <formula>NOT(ISERROR(SEARCH("Enter",C5)))</formula>
    </cfRule>
  </conditionalFormatting>
  <dataValidations count="8">
    <dataValidation type="list" allowBlank="1" showInputMessage="1" showErrorMessage="1" sqref="C5:E5">
      <formula1>systems</formula1>
    </dataValidation>
    <dataValidation allowBlank="1" showInputMessage="1" showErrorMessage="1" promptTitle="Random Sample" prompt="Enter Compliance Rating from Random Sample PO Scorecard" sqref="C9"/>
    <dataValidation allowBlank="1" showInputMessage="1" showErrorMessage="1" promptTitle="Criteria-Based Sample" prompt="Enter Compliance Rating from Criteria-Based PO Sample Scorecard" sqref="C10"/>
    <dataValidation allowBlank="1" showInputMessage="1" showErrorMessage="1" promptTitle="Internal Controls" prompt="Enter grade from Internal Controls Questionnaire" sqref="C11"/>
    <dataValidation allowBlank="1" showInputMessage="1" showErrorMessage="1" promptTitle="RFQ Score" prompt="Enter average score of all RFQ's reviewed" sqref="C13"/>
    <dataValidation allowBlank="1" showInputMessage="1" showErrorMessage="1" promptTitle="RFP Score" prompt="Enter average score of all RFP's reviewed" sqref="C14"/>
    <dataValidation allowBlank="1" showInputMessage="1" showErrorMessage="1" promptTitle="Sole Source Score" prompt="Enter average of all Sole Source notices reviewed" sqref="C15"/>
    <dataValidation allowBlank="1" showInputMessage="1" showErrorMessage="1" promptTitle="Other GPR" prompt="Enter average score of all other solicitations reviewed" sqref="C16"/>
  </dataValidations>
  <pageMargins left="0.45" right="0.45" top="0.5" bottom="0.5" header="0.05" footer="0.3"/>
  <pageSetup scale="97" fitToHeight="2" pageOrder="overThenDown" orientation="portrait" r:id="rId1"/>
  <headerFooter>
    <oddFooter>&amp;L&amp;F/&amp;A&amp;CPage &amp;P of &amp;N&amp;RDate Printed: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workbookViewId="0">
      <pane ySplit="1" topLeftCell="A2" activePane="bottomLeft" state="frozen"/>
      <selection pane="bottomLeft" activeCell="B21" sqref="B21"/>
    </sheetView>
  </sheetViews>
  <sheetFormatPr defaultRowHeight="15" x14ac:dyDescent="0.25"/>
  <cols>
    <col min="2" max="2" width="33.85546875" bestFit="1" customWidth="1"/>
    <col min="3" max="3" width="17.85546875" customWidth="1"/>
    <col min="8" max="9" width="19.42578125" customWidth="1"/>
    <col min="10" max="10" width="28.85546875" customWidth="1"/>
  </cols>
  <sheetData>
    <row r="1" spans="2:14" x14ac:dyDescent="0.25">
      <c r="B1" s="46" t="s">
        <v>39</v>
      </c>
      <c r="C1" s="47"/>
      <c r="D1" s="47"/>
      <c r="F1" t="s">
        <v>33</v>
      </c>
      <c r="G1" s="2">
        <v>0.95</v>
      </c>
      <c r="H1" s="3" t="s">
        <v>30</v>
      </c>
      <c r="I1" s="3" t="s">
        <v>20</v>
      </c>
      <c r="J1" s="48" t="s">
        <v>11</v>
      </c>
      <c r="K1" s="48"/>
      <c r="L1" s="48"/>
      <c r="M1" s="48"/>
      <c r="N1" s="48"/>
    </row>
    <row r="2" spans="2:14" x14ac:dyDescent="0.25">
      <c r="B2" t="s">
        <v>27</v>
      </c>
      <c r="C2" s="1">
        <v>10000000</v>
      </c>
      <c r="D2" t="s">
        <v>2</v>
      </c>
      <c r="G2" s="2">
        <v>0.85</v>
      </c>
      <c r="H2" t="s">
        <v>15</v>
      </c>
      <c r="I2" t="s">
        <v>21</v>
      </c>
      <c r="J2" t="s">
        <v>12</v>
      </c>
    </row>
    <row r="3" spans="2:14" x14ac:dyDescent="0.25">
      <c r="B3" t="s">
        <v>28</v>
      </c>
      <c r="C3" s="1">
        <v>100000000</v>
      </c>
      <c r="D3" t="s">
        <v>2</v>
      </c>
      <c r="G3" s="2">
        <v>0.75</v>
      </c>
      <c r="H3" t="s">
        <v>16</v>
      </c>
      <c r="I3" t="s">
        <v>22</v>
      </c>
      <c r="J3" t="s">
        <v>13</v>
      </c>
    </row>
    <row r="4" spans="2:14" x14ac:dyDescent="0.25">
      <c r="B4" t="s">
        <v>29</v>
      </c>
      <c r="C4" s="1">
        <v>100000000</v>
      </c>
      <c r="D4" t="s">
        <v>1</v>
      </c>
      <c r="G4" s="2">
        <v>0.6</v>
      </c>
      <c r="H4" t="s">
        <v>17</v>
      </c>
      <c r="I4" t="s">
        <v>23</v>
      </c>
      <c r="J4" t="s">
        <v>34</v>
      </c>
    </row>
    <row r="5" spans="2:14" x14ac:dyDescent="0.25">
      <c r="G5" s="2"/>
      <c r="H5" t="s">
        <v>18</v>
      </c>
      <c r="I5" t="s">
        <v>19</v>
      </c>
      <c r="J5" t="s">
        <v>14</v>
      </c>
    </row>
    <row r="7" spans="2:14" x14ac:dyDescent="0.25">
      <c r="F7" t="s">
        <v>32</v>
      </c>
      <c r="H7" s="3" t="str">
        <f>I1</f>
        <v>Excellent</v>
      </c>
      <c r="I7" s="3" t="str">
        <f>H1</f>
        <v>Tier I (+)</v>
      </c>
    </row>
    <row r="8" spans="2:14" x14ac:dyDescent="0.25">
      <c r="B8" s="46" t="s">
        <v>40</v>
      </c>
      <c r="C8" s="47"/>
      <c r="D8" s="47"/>
      <c r="H8" s="3" t="str">
        <f t="shared" ref="H8:H11" si="0">I2</f>
        <v>Satisfactory</v>
      </c>
      <c r="I8" s="3" t="str">
        <f t="shared" ref="I8:I11" si="1">H2</f>
        <v>Tier I</v>
      </c>
    </row>
    <row r="9" spans="2:14" x14ac:dyDescent="0.25">
      <c r="B9" s="23" t="s">
        <v>41</v>
      </c>
      <c r="C9" s="24">
        <v>10000000</v>
      </c>
      <c r="D9" t="s">
        <v>38</v>
      </c>
      <c r="H9" s="3" t="str">
        <f t="shared" si="0"/>
        <v>Marginal</v>
      </c>
      <c r="I9" s="3" t="str">
        <f t="shared" si="1"/>
        <v>Tier II</v>
      </c>
    </row>
    <row r="10" spans="2:14" x14ac:dyDescent="0.25">
      <c r="B10" s="23" t="s">
        <v>35</v>
      </c>
      <c r="C10" s="24">
        <v>25000000</v>
      </c>
      <c r="D10" t="s">
        <v>38</v>
      </c>
      <c r="H10" s="3" t="str">
        <f t="shared" si="0"/>
        <v>Underperforming</v>
      </c>
      <c r="I10" s="3" t="str">
        <f t="shared" si="1"/>
        <v>Tier III</v>
      </c>
    </row>
    <row r="11" spans="2:14" x14ac:dyDescent="0.25">
      <c r="B11" s="23" t="s">
        <v>36</v>
      </c>
      <c r="C11" s="24">
        <v>75000000</v>
      </c>
      <c r="D11" t="s">
        <v>38</v>
      </c>
      <c r="H11" s="3" t="str">
        <f t="shared" si="0"/>
        <v>Unsatisfactory</v>
      </c>
      <c r="I11" s="3" t="str">
        <f t="shared" si="1"/>
        <v>Tier IV</v>
      </c>
    </row>
    <row r="12" spans="2:14" x14ac:dyDescent="0.25">
      <c r="B12" s="23" t="s">
        <v>37</v>
      </c>
      <c r="C12" s="24"/>
    </row>
    <row r="17" spans="2:2" x14ac:dyDescent="0.25">
      <c r="B17" s="25" t="s">
        <v>45</v>
      </c>
    </row>
    <row r="18" spans="2:2" x14ac:dyDescent="0.25">
      <c r="B18" t="s">
        <v>0</v>
      </c>
    </row>
    <row r="19" spans="2:2" x14ac:dyDescent="0.25">
      <c r="B19" t="s">
        <v>44</v>
      </c>
    </row>
    <row r="20" spans="2:2" x14ac:dyDescent="0.25">
      <c r="B20" t="s">
        <v>50</v>
      </c>
    </row>
  </sheetData>
  <mergeCells count="3">
    <mergeCell ref="B1:D1"/>
    <mergeCell ref="J1:N1"/>
    <mergeCell ref="B8:D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20</Value>
    </TaxCatchAll>
    <EffectiveDate xmlns="0726195c-4e5f-403b-b0e6-5bc4fc6a495f">2017-04-20T16:15:36+00:00</EffectiveDate>
    <Division xmlns="64719721-3f2e-4037-a826-7fe00fbc2e3c">State Purchasing</Division>
    <CategoryDoc xmlns="0726195c-4e5f-403b-b0e6-5bc4fc6a495f">Compliance Tools</CategoryDoc>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Process Improvement Tools</TermName>
          <TermId xmlns="http://schemas.microsoft.com/office/infopath/2007/PartnerControls">803926a4-11ec-4cbe-8c32-5113c0cbbb39</TermId>
        </TermInfo>
      </Terms>
    </b814ba249d91463a8222dc7318a2e120>
    <DocumentDescription xmlns="0726195c-4e5f-403b-b0e6-5bc4fc6a495f">Cover sheet for all annual self-audit results</DocumentDescription>
    <TaxKeywordTaxHTField xmlns="64719721-3f2e-4037-a826-7fe00fbc2e3c">
      <Terms xmlns="http://schemas.microsoft.com/office/infopath/2007/PartnerControls"/>
    </TaxKeywordTaxHTField>
    <DisplayPriority xmlns="0726195c-4e5f-403b-b0e6-5bc4fc6a495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F98D543DB5F52847A9BB192F044EEE01" ma:contentTypeVersion="66" ma:contentTypeDescription="This is used to create DOAS Asset Library" ma:contentTypeScope="" ma:versionID="f63841302093815abb27a7258ac42c55">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bc94845b17ff7bde581384e75a7ff5b5" ns2:_="" ns3:_="">
    <xsd:import namespace="0726195c-4e5f-403b-b0e6-5bc4fc6a495f"/>
    <xsd:import namespace="64719721-3f2e-4037-a826-7fe00fbc2e3c"/>
    <xsd:element name="properties">
      <xsd:complexType>
        <xsd:sequence>
          <xsd:element name="documentManagement">
            <xsd:complexType>
              <xsd:all>
                <xsd:element ref="ns2:CategoryDoc" minOccurs="0"/>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nillable="true" ma:displayName="Document Category" ma:default="Additional Resources" ma:description="" ma:format="Dropdown" ma:internalName="CategoryDoc">
      <xsd:simpleType>
        <xsd:restriction base="dms:Choice">
          <xsd:enumeration value="Additional Resources"/>
          <xsd:enumeration value="Compliance Tools"/>
          <xsd:enumeration value="P-Card Tools"/>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readOnly="false" ma:default=""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4303319-78b4-4866-9de0-bde40737f1d8" ContentTypeId="0x010100B2029F26138C4BFDA158A626F91E876A" PreviousValue="false"/>
</file>

<file path=customXml/itemProps1.xml><?xml version="1.0" encoding="utf-8"?>
<ds:datastoreItem xmlns:ds="http://schemas.openxmlformats.org/officeDocument/2006/customXml" ds:itemID="{E009F216-5D2C-42A3-8A25-396B29FCCC7E}"/>
</file>

<file path=customXml/itemProps2.xml><?xml version="1.0" encoding="utf-8"?>
<ds:datastoreItem xmlns:ds="http://schemas.openxmlformats.org/officeDocument/2006/customXml" ds:itemID="{B24A07D7-1241-442C-9DD3-3DC171AC11C1}"/>
</file>

<file path=customXml/itemProps3.xml><?xml version="1.0" encoding="utf-8"?>
<ds:datastoreItem xmlns:ds="http://schemas.openxmlformats.org/officeDocument/2006/customXml" ds:itemID="{2256086A-E7BE-41F0-97A1-9340FA2DC5B4}"/>
</file>

<file path=customXml/itemProps4.xml><?xml version="1.0" encoding="utf-8"?>
<ds:datastoreItem xmlns:ds="http://schemas.openxmlformats.org/officeDocument/2006/customXml" ds:itemID="{0C04EAB9-4F29-4006-BB2B-90A17723F2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Self-Audit Report Card</vt:lpstr>
      <vt:lpstr>Lookups</vt:lpstr>
      <vt:lpstr>definitions</vt:lpstr>
      <vt:lpstr>'Self-Audit Report Card'!Print_Area</vt:lpstr>
      <vt:lpstr>'Self-Audit Report Card'!Print_Titles</vt:lpstr>
      <vt:lpstr>r_rating</vt:lpstr>
      <vt:lpstr>ratings</vt:lpstr>
      <vt:lpstr>sol_rating</vt:lpstr>
      <vt:lpstr>systems</vt:lpstr>
      <vt:lpstr>tiers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Snapshot for Reports</dc:title>
  <dc:creator>Clarke, Maggie</dc:creator>
  <cp:lastModifiedBy>Clarke, Maggie</cp:lastModifiedBy>
  <cp:lastPrinted>2017-04-05T12:00:19Z</cp:lastPrinted>
  <dcterms:created xsi:type="dcterms:W3CDTF">2016-08-23T12:46:12Z</dcterms:created>
  <dcterms:modified xsi:type="dcterms:W3CDTF">2017-04-11T15:19:09Z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0x010100B2029F26138C4BFDA158A626F91E876A00F98D543DB5F52847A9BB192F044EEE01</vt:lpwstr>
  </property>
  <property fmtid="{D5CDD505-2E9C-101B-9397-08002B2CF9AE}" pid="3" name="_dlc_DocIdItemGuid">
    <vt:lpwstr>32052239-2cc9-4644-8b72-645958111ffc</vt:lpwstr>
  </property>
  <property fmtid="{D5CDD505-2E9C-101B-9397-08002B2CF9AE}" pid="4" name="TaxKeyword">
    <vt:lpwstr/>
  </property>
  <property fmtid="{D5CDD505-2E9C-101B-9397-08002B2CF9AE}" pid="5" name="BusinessServices">
    <vt:lpwstr>20;#Process Improvement Tools|803926a4-11ec-4cbe-8c32-5113c0cbbb39</vt:lpwstr>
  </property>
</Properties>
</file>